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7441FB62-C175-472B-B11A-DA1CDC8E2900}" xr6:coauthVersionLast="47" xr6:coauthVersionMax="47" xr10:uidLastSave="{00000000-0000-0000-0000-000000000000}"/>
  <bookViews>
    <workbookView xWindow="-110" yWindow="-110" windowWidth="17020" windowHeight="10120" xr2:uid="{CD3FA840-3ABC-4A12-84D3-7C4159506B0B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G47" i="2"/>
  <c r="E47" i="2"/>
  <c r="D47" i="2"/>
  <c r="F41" i="2"/>
  <c r="D41" i="2"/>
  <c r="G41" i="2"/>
  <c r="E41" i="2"/>
  <c r="G32" i="2"/>
  <c r="E32" i="2"/>
  <c r="D32" i="2"/>
  <c r="E27" i="2"/>
  <c r="E26" i="2"/>
  <c r="G23" i="2"/>
  <c r="B23" i="2"/>
  <c r="G27" i="2"/>
  <c r="D27" i="2"/>
  <c r="G26" i="2"/>
  <c r="F23" i="2"/>
  <c r="E23" i="2"/>
  <c r="D26" i="2"/>
  <c r="G15" i="2"/>
  <c r="E15" i="2"/>
  <c r="D14" i="2"/>
  <c r="E11" i="2"/>
  <c r="D11" i="2"/>
  <c r="F15" i="2"/>
  <c r="D15" i="2"/>
  <c r="G11" i="2"/>
  <c r="F14" i="2"/>
  <c r="R44" i="1"/>
  <c r="N44" i="1"/>
  <c r="J44" i="1"/>
  <c r="R41" i="1"/>
  <c r="N41" i="1"/>
  <c r="J41" i="1"/>
  <c r="R38" i="1"/>
  <c r="N38" i="1"/>
  <c r="J38" i="1"/>
  <c r="R35" i="1"/>
  <c r="N35" i="1"/>
  <c r="J35" i="1"/>
  <c r="R32" i="1"/>
  <c r="N32" i="1"/>
  <c r="J32" i="1"/>
  <c r="R29" i="1"/>
  <c r="N29" i="1"/>
  <c r="J29" i="1"/>
  <c r="R26" i="1"/>
  <c r="N26" i="1"/>
  <c r="J26" i="1"/>
  <c r="R23" i="1"/>
  <c r="N23" i="1"/>
  <c r="J23" i="1"/>
  <c r="R20" i="1"/>
  <c r="N20" i="1"/>
  <c r="J20" i="1"/>
  <c r="R17" i="1"/>
  <c r="N17" i="1"/>
  <c r="L18" i="1"/>
  <c r="N18" i="1" s="1"/>
  <c r="J17" i="1"/>
  <c r="R14" i="1"/>
  <c r="N14" i="1"/>
  <c r="L15" i="1"/>
  <c r="J14" i="1"/>
  <c r="D15" i="1"/>
  <c r="Q12" i="1"/>
  <c r="Q15" i="1" s="1"/>
  <c r="Q18" i="1" s="1"/>
  <c r="Q21" i="1" s="1"/>
  <c r="Q24" i="1" s="1"/>
  <c r="Q27" i="1" s="1"/>
  <c r="Q30" i="1" s="1"/>
  <c r="Q33" i="1" s="1"/>
  <c r="Q36" i="1" s="1"/>
  <c r="Q39" i="1" s="1"/>
  <c r="Q42" i="1" s="1"/>
  <c r="Q45" i="1" s="1"/>
  <c r="Q47" i="1" s="1"/>
  <c r="Q49" i="1" s="1"/>
  <c r="P12" i="1"/>
  <c r="P15" i="1" s="1"/>
  <c r="M12" i="1"/>
  <c r="M15" i="1" s="1"/>
  <c r="M18" i="1" s="1"/>
  <c r="M21" i="1" s="1"/>
  <c r="M24" i="1" s="1"/>
  <c r="M27" i="1" s="1"/>
  <c r="M30" i="1" s="1"/>
  <c r="M33" i="1" s="1"/>
  <c r="M36" i="1" s="1"/>
  <c r="M39" i="1" s="1"/>
  <c r="M42" i="1" s="1"/>
  <c r="M45" i="1" s="1"/>
  <c r="M47" i="1" s="1"/>
  <c r="I12" i="1"/>
  <c r="I15" i="1" s="1"/>
  <c r="I18" i="1" s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E12" i="1"/>
  <c r="E15" i="1" s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7" i="1" s="1"/>
  <c r="E49" i="1" s="1"/>
  <c r="R11" i="1"/>
  <c r="N11" i="1"/>
  <c r="L12" i="1"/>
  <c r="N12" i="1" s="1"/>
  <c r="J11" i="1"/>
  <c r="H12" i="1"/>
  <c r="J12" i="1" s="1"/>
  <c r="D12" i="1"/>
  <c r="F12" i="1" s="1"/>
  <c r="I49" i="1" l="1"/>
  <c r="M49" i="1"/>
  <c r="N15" i="1"/>
  <c r="P18" i="1"/>
  <c r="R15" i="1"/>
  <c r="F15" i="1"/>
  <c r="L21" i="1"/>
  <c r="N21" i="1" s="1"/>
  <c r="H15" i="1"/>
  <c r="J15" i="1" s="1"/>
  <c r="D18" i="1"/>
  <c r="F18" i="1" s="1"/>
  <c r="L24" i="1"/>
  <c r="N24" i="1" s="1"/>
  <c r="H18" i="1"/>
  <c r="J18" i="1" s="1"/>
  <c r="E14" i="2"/>
  <c r="F27" i="2"/>
  <c r="R12" i="1"/>
  <c r="G14" i="2"/>
  <c r="F26" i="2"/>
  <c r="F11" i="1"/>
  <c r="F14" i="1"/>
  <c r="F17" i="1"/>
  <c r="F20" i="1"/>
  <c r="F23" i="1"/>
  <c r="F26" i="1"/>
  <c r="F29" i="1"/>
  <c r="F32" i="1"/>
  <c r="F35" i="1"/>
  <c r="F38" i="1"/>
  <c r="F41" i="1"/>
  <c r="F44" i="1"/>
  <c r="F11" i="2"/>
  <c r="D23" i="2"/>
  <c r="F32" i="2"/>
  <c r="D21" i="1" l="1"/>
  <c r="P21" i="1"/>
  <c r="R18" i="1"/>
  <c r="H21" i="1"/>
  <c r="L27" i="1"/>
  <c r="F21" i="1" l="1"/>
  <c r="D24" i="1"/>
  <c r="N27" i="1"/>
  <c r="L30" i="1"/>
  <c r="J21" i="1"/>
  <c r="H24" i="1"/>
  <c r="R21" i="1"/>
  <c r="P24" i="1"/>
  <c r="J24" i="1" l="1"/>
  <c r="H27" i="1"/>
  <c r="P27" i="1"/>
  <c r="R24" i="1"/>
  <c r="N30" i="1"/>
  <c r="L33" i="1"/>
  <c r="F24" i="1"/>
  <c r="D27" i="1"/>
  <c r="F27" i="1" l="1"/>
  <c r="D30" i="1"/>
  <c r="P30" i="1"/>
  <c r="R27" i="1"/>
  <c r="N33" i="1"/>
  <c r="L36" i="1"/>
  <c r="J27" i="1"/>
  <c r="H30" i="1"/>
  <c r="N36" i="1" l="1"/>
  <c r="L39" i="1"/>
  <c r="J30" i="1"/>
  <c r="H33" i="1"/>
  <c r="P33" i="1"/>
  <c r="R30" i="1"/>
  <c r="F30" i="1"/>
  <c r="D33" i="1"/>
  <c r="F33" i="1" l="1"/>
  <c r="D36" i="1"/>
  <c r="P36" i="1"/>
  <c r="R33" i="1"/>
  <c r="J33" i="1"/>
  <c r="H36" i="1"/>
  <c r="N39" i="1"/>
  <c r="L42" i="1"/>
  <c r="F36" i="1" l="1"/>
  <c r="D39" i="1"/>
  <c r="N42" i="1"/>
  <c r="L45" i="1"/>
  <c r="J36" i="1"/>
  <c r="H39" i="1"/>
  <c r="P39" i="1"/>
  <c r="R36" i="1"/>
  <c r="N45" i="1" l="1"/>
  <c r="L47" i="1"/>
  <c r="F39" i="1"/>
  <c r="D42" i="1"/>
  <c r="R39" i="1"/>
  <c r="P42" i="1"/>
  <c r="J39" i="1"/>
  <c r="H42" i="1"/>
  <c r="J42" i="1" l="1"/>
  <c r="H45" i="1"/>
  <c r="R42" i="1"/>
  <c r="P45" i="1"/>
  <c r="F42" i="1"/>
  <c r="D45" i="1"/>
  <c r="N47" i="1"/>
  <c r="D47" i="1" l="1"/>
  <c r="F45" i="1"/>
  <c r="P47" i="1"/>
  <c r="R45" i="1"/>
  <c r="H47" i="1"/>
  <c r="J45" i="1"/>
  <c r="D49" i="1" l="1"/>
  <c r="F47" i="1"/>
  <c r="R47" i="1"/>
  <c r="P49" i="1"/>
  <c r="L49" i="1"/>
  <c r="J47" i="1"/>
  <c r="H49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<sst xmlns="http://schemas.openxmlformats.org/spreadsheetml/2006/main" count="107" uniqueCount="48">
  <si>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</si>
  <si>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</si>
  <si>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</si>
  <si>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</si>
  <si>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</si>
  <si>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</si>
  <si>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</si>
  <si>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</si>
  <si>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</si>
  <si>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</si>
  <si>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</si>
  <si>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</si>
  <si>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</si>
  <si>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</si>
  <si>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</si>
  <si>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</si>
  <si>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</si>
  <si>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</si>
  <si>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</si>
  <si>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</si>
  <si>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</si>
  <si>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</si>
  <si>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</si>
  <si>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</si>
  <si>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</si>
  <si>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</si>
  <si>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</si>
  <si>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</si>
  <si>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</si>
  <si>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</si>
  <si>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</si>
  <si>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</si>
  <si>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</si>
  <si>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</si>
  <si>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</si>
  <si>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</si>
  <si>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</si>
  <si>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23/24 by Region</t>
  </si>
  <si>
    <t>22/23</t>
  </si>
  <si>
    <t>23/24</t>
  </si>
  <si>
    <t>VIC</t>
  </si>
  <si>
    <t>June-22</t>
  </si>
  <si>
    <t>June-23</t>
  </si>
  <si>
    <t>June-24</t>
  </si>
  <si>
    <t>% change 23 &amp; 24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</si>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</sst>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3" xfId="0" applyFont="1" applyBorder="1"/>
    <xf numFmtId="165" fontId="2" fillId="0" borderId="24" xfId="1" applyNumberFormat="1" applyFont="1" applyFill="1" applyBorder="1"/>
    <xf numFmtId="165" fontId="2" fillId="0" borderId="13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3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047FA9C3-D74B-4692-8E85-8547C0BEE06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2022/23 &amp; 2023/24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386373.86286460684</c:v>
              </c:pt>
              <c:pt idx="1">
                <c:v>450615.31890442123</c:v>
              </c:pt>
              <c:pt idx="2">
                <c:v>527734.83767318213</c:v>
              </c:pt>
              <c:pt idx="3">
                <c:v>575715.72609729588</c:v>
              </c:pt>
              <c:pt idx="4">
                <c:v>519338.04793518456</c:v>
              </c:pt>
              <c:pt idx="5">
                <c:v>499009.04108487337</c:v>
              </c:pt>
              <c:pt idx="6">
                <c:v>423251.92839314742</c:v>
              </c:pt>
              <c:pt idx="7">
                <c:v>323689.83655126067</c:v>
              </c:pt>
              <c:pt idx="8">
                <c:v>333750.04290230508</c:v>
              </c:pt>
              <c:pt idx="9">
                <c:v>340058.08674668282</c:v>
              </c:pt>
              <c:pt idx="10">
                <c:v>388157.95149610407</c:v>
              </c:pt>
              <c:pt idx="11">
                <c:v>373346.19782189443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F88-46DD-AFC5-74661E881165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525146.86077552172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504788.17678524414</c:v>
              </c:pt>
              <c:pt idx="6">
                <c:v>447416.27167070488</c:v>
              </c:pt>
              <c:pt idx="7">
                <c:v>356917.08401566587</c:v>
              </c:pt>
              <c:pt idx="8">
                <c:v>347637.67174399213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F88-46DD-AFC5-74661E881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3A2-4DAD-9AF7-EEAF71F7AE2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3A2-4DAD-9AF7-EEAF71F7AE2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3A2-4DAD-9AF7-EEAF71F7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EB4-4264-B729-B3455C669FE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EB4-4264-B729-B3455C669FE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EB4-4264-B729-B3455C66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9F6-42C1-812C-5DB0FB2D90A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9F6-42C1-812C-5DB0FB2D90A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9F6-42C1-812C-5DB0FB2D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E81-454E-8AA9-6E8B9A5C04A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E81-454E-8AA9-6E8B9A5C04A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E81-454E-8AA9-6E8B9A5C0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2022/23 &amp; 2023/24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106439.47120984278</c:v>
              </c:pt>
              <c:pt idx="1">
                <c:v>144841.95801609449</c:v>
              </c:pt>
              <c:pt idx="2">
                <c:v>189669.96823723661</c:v>
              </c:pt>
              <c:pt idx="3">
                <c:v>216848.50401328676</c:v>
              </c:pt>
              <c:pt idx="4">
                <c:v>197835.79120145959</c:v>
              </c:pt>
              <c:pt idx="5">
                <c:v>190198.55429568363</c:v>
              </c:pt>
              <c:pt idx="6">
                <c:v>159588.58907240283</c:v>
              </c:pt>
              <c:pt idx="7">
                <c:v>121180.14280722065</c:v>
              </c:pt>
              <c:pt idx="8">
                <c:v>123997.60599668117</c:v>
              </c:pt>
              <c:pt idx="9">
                <c:v>123728.32093027626</c:v>
              </c:pt>
              <c:pt idx="10">
                <c:v>129092.05726905439</c:v>
              </c:pt>
              <c:pt idx="11">
                <c:v>112574.49260718365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C95-4187-AE9C-F55C66BD5A86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211142.22816204722</c:v>
              </c:pt>
              <c:pt idx="5">
                <c:v>189686.04954765268</c:v>
              </c:pt>
              <c:pt idx="6">
                <c:v>168630.77841713131</c:v>
              </c:pt>
              <c:pt idx="7">
                <c:v>135351.78989694169</c:v>
              </c:pt>
              <c:pt idx="8">
                <c:v>131344.56694151679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C95-4187-AE9C-F55C66BD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2022/23 &amp; 2023/24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114552.46898054732</c:v>
              </c:pt>
              <c:pt idx="1">
                <c:v>124414.33447146491</c:v>
              </c:pt>
              <c:pt idx="2">
                <c:v>147185.06235563799</c:v>
              </c:pt>
              <c:pt idx="3">
                <c:v>157687.09529391944</c:v>
              </c:pt>
              <c:pt idx="4">
                <c:v>142479.80949900599</c:v>
              </c:pt>
              <c:pt idx="5">
                <c:v>136613.68758002765</c:v>
              </c:pt>
              <c:pt idx="6">
                <c:v>119956.49832904316</c:v>
              </c:pt>
              <c:pt idx="7">
                <c:v>94868.083492148551</c:v>
              </c:pt>
              <c:pt idx="8">
                <c:v>99422.803963673839</c:v>
              </c:pt>
              <c:pt idx="9">
                <c:v>105714.32183664684</c:v>
              </c:pt>
              <c:pt idx="10">
                <c:v>123357.90765812916</c:v>
              </c:pt>
              <c:pt idx="11">
                <c:v>111926.86244068772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FA4-404D-92CA-51F55266E739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109114.30313974219</c:v>
              </c:pt>
              <c:pt idx="1">
                <c:v>121807.86056777486</c:v>
              </c:pt>
              <c:pt idx="2">
                <c:v>146398.20498835307</c:v>
              </c:pt>
              <c:pt idx="3">
                <c:v>161492.19359306098</c:v>
              </c:pt>
              <c:pt idx="4">
                <c:v>152785.84791386611</c:v>
              </c:pt>
              <c:pt idx="5">
                <c:v>145599.46794415248</c:v>
              </c:pt>
              <c:pt idx="6">
                <c:v>130630.90229399466</c:v>
              </c:pt>
              <c:pt idx="7">
                <c:v>105522.3822900993</c:v>
              </c:pt>
              <c:pt idx="8">
                <c:v>107316.84175571126</c:v>
              </c:pt>
              <c:pt idx="9">
                <c:v>115894.56660905512</c:v>
              </c:pt>
              <c:pt idx="10">
                <c:v>128362.00439672316</c:v>
              </c:pt>
              <c:pt idx="11">
                <c:v>120610.68087277733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FA4-404D-92CA-51F55266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2022/23 &amp; 2023/24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2022/2023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165381.92267421674</c:v>
              </c:pt>
              <c:pt idx="1">
                <c:v>181359.02641686186</c:v>
              </c:pt>
              <c:pt idx="2">
                <c:v>190879.80708030754</c:v>
              </c:pt>
              <c:pt idx="3">
                <c:v>201180.12679008968</c:v>
              </c:pt>
              <c:pt idx="4">
                <c:v>179022.447234719</c:v>
              </c:pt>
              <c:pt idx="5">
                <c:v>172196.79920916213</c:v>
              </c:pt>
              <c:pt idx="6">
                <c:v>143706.84099170147</c:v>
              </c:pt>
              <c:pt idx="7">
                <c:v>107641.6102518915</c:v>
              </c:pt>
              <c:pt idx="8">
                <c:v>110329.63294195005</c:v>
              </c:pt>
              <c:pt idx="9">
                <c:v>110615.44397975976</c:v>
              </c:pt>
              <c:pt idx="10">
                <c:v>135707.98656892052</c:v>
              </c:pt>
              <c:pt idx="11">
                <c:v>148844.84277402304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0C1-437A-AFE6-1F4795A312FB}"/>
            </c:ext>
          </c:extLst>
        </c:ser>
        <c:ser>
          <c:idx val="2"/>
          <c:order val="1"/>
          <c:tx>
            <c:v>2023/2024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157439.83229793722</c:v>
              </c:pt>
              <c:pt idx="1">
                <c:v>172791.25231014963</c:v>
              </c:pt>
              <c:pt idx="2">
                <c:v>186109.40397440948</c:v>
              </c:pt>
              <c:pt idx="3">
                <c:v>202955.84216787672</c:v>
              </c:pt>
              <c:pt idx="4">
                <c:v>189938.62629835567</c:v>
              </c:pt>
              <c:pt idx="5">
                <c:v>169502.65929343904</c:v>
              </c:pt>
              <c:pt idx="6">
                <c:v>148154.59095957893</c:v>
              </c:pt>
              <c:pt idx="7">
                <c:v>116042.91182862488</c:v>
              </c:pt>
              <c:pt idx="8">
                <c:v>108976.26304676411</c:v>
              </c:pt>
              <c:pt idx="9">
                <c:v>110511.19444218588</c:v>
              </c:pt>
              <c:pt idx="10">
                <c:v>133345.58305355656</c:v>
              </c:pt>
              <c:pt idx="11">
                <c:v>147978.95330634105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0C1-437A-AFE6-1F4795A3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266-49BA-B7B7-67A34A486D1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266-49BA-B7B7-67A34A486D1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266-49BA-B7B7-67A34A486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CAF-4AD7-B4C0-C6C05733662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CAF-4AD7-B4C0-C6C05733662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CAF-4AD7-B4C0-C6C057336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87C-4609-8EFC-BE0A5CA36AA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87C-4609-8EFC-BE0A5CA36AA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87C-4609-8EFC-BE0A5CA36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0F9-4C54-A101-BBA56C6FEE6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0F9-4C54-A101-BBA56C6FEE6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0F9-4C54-A101-BBA56C6FE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CB5-45DF-86AB-A7369008D9D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CB5-45DF-86AB-A7369008D9D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CB5-45DF-86AB-A7369008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808-4932-BEE9-EF76730CF45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808-4932-BEE9-EF76730CF45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808-4932-BEE9-EF76730C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AB6-4F62-9174-5824613958D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AB6-4F62-9174-5824613958D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AB6-4F62-9174-582461395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983-4837-9A46-28EFA64609F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983-4837-9A46-28EFA64609F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983-4837-9A46-28EFA6460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B5945C-2586-4922-B537-AF06012A484B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046FB1-EA29-426B-96F9-5D18BF61F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EBB89D-8D13-4C5A-9022-433901AA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798F8527-9406-4A1B-B9C4-99ABE6B32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E948FC5-9082-4D5D-A1BB-9587A4EA9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A9F6BD16-A077-46E6-AA34-F29E674E6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EBA301B8-F74E-4098-8C80-3A095D0DC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0404F961-DF4C-41B7-9B5C-D12C2255E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140C1CD9-8811-49D8-9ADF-85D479E1D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B84F72B6-F205-4F78-9899-23C966F08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5C162565-21CC-4B08-856C-9A012C340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FC1FAAC8-DF81-459D-8D37-1FFD2A18A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50B89BFC-4B8A-4418-94E6-C4F6BBAEA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CFF57438-71DC-46E0-936C-D2CE15FE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AC7A5F53-4676-461C-BC2F-90315B7C5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DCFC98BB-2B37-401C-93C2-9780039E2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15675FE8-E643-4EA3-8D6B-923456128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ADC89A61-AE73-4152-A52F-1B33B1F8C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143AF46C-4DE3-480B-96CA-19C3D4BEB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72CB-BA64-4FC5-9D52-2018E1B92945}">
  <sheetPr>
    <pageSetUpPr fitToPage="1"/>
  </sheetPr>
  <dimension ref="A1:G53"/>
  <sheetViews>
    <sheetView tabSelected="1" topLeftCell="A3" workbookViewId="0">
      <selection activeCell="A6"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7" width="14.61328125" style="126" customWidth="1"/>
    <col min="8" max="16384" width="9" style="69"/>
  </cols>
  <sheetData>
    <row r="1" spans="1:7" x14ac:dyDescent="0.3">
      <c r="D1" s="71"/>
      <c r="E1" s="71"/>
      <c r="F1" s="71"/>
      <c r="G1" s="71"/>
    </row>
    <row r="2" spans="1:7" ht="17.5" x14ac:dyDescent="0.35">
      <c r="D2" s="72" t="s">
        <v>28</v>
      </c>
      <c r="E2" s="72"/>
      <c r="F2" s="72"/>
      <c r="G2" s="72"/>
    </row>
    <row r="3" spans="1:7" ht="15" x14ac:dyDescent="0.3">
      <c r="D3" s="73" t="s">
        <v>29</v>
      </c>
      <c r="E3" s="73"/>
      <c r="F3" s="73"/>
      <c r="G3" s="73"/>
    </row>
    <row r="4" spans="1:7" ht="15" x14ac:dyDescent="0.3">
      <c r="D4" s="71"/>
      <c r="E4" s="74"/>
      <c r="F4" s="71"/>
      <c r="G4" s="75"/>
    </row>
    <row r="5" spans="1:7" s="76" customFormat="1" x14ac:dyDescent="0.3">
      <c r="B5" s="70"/>
      <c r="D5" s="77"/>
      <c r="E5" s="77"/>
      <c r="F5" s="77"/>
      <c r="G5" s="77"/>
    </row>
    <row r="6" spans="1:7" s="76" customFormat="1" x14ac:dyDescent="0.3">
      <c r="B6" s="70"/>
      <c r="D6" s="78" t="s">
        <v>2</v>
      </c>
      <c r="E6" s="79" t="s">
        <v>3</v>
      </c>
      <c r="F6" s="79" t="s">
        <v>4</v>
      </c>
      <c r="G6" s="80" t="s">
        <v>40</v>
      </c>
    </row>
    <row r="7" spans="1:7" s="76" customFormat="1" x14ac:dyDescent="0.3">
      <c r="A7" s="81" t="s">
        <v>30</v>
      </c>
      <c r="B7" s="82" t="s">
        <v>41</v>
      </c>
      <c r="D7" s="83">
        <v>108721.69716496968</v>
      </c>
      <c r="E7" s="84">
        <v>116217.24771385254</v>
      </c>
      <c r="F7" s="84">
        <v>146974.33949640681</v>
      </c>
      <c r="G7" s="85">
        <v>371913.28437522904</v>
      </c>
    </row>
    <row r="8" spans="1:7" x14ac:dyDescent="0.3">
      <c r="A8" s="86"/>
      <c r="B8" s="87" t="s">
        <v>42</v>
      </c>
      <c r="D8" s="88">
        <v>112574.49260718362</v>
      </c>
      <c r="E8" s="89">
        <v>111926.86244068772</v>
      </c>
      <c r="F8" s="89">
        <v>148844.84277402304</v>
      </c>
      <c r="G8" s="90">
        <v>373346.19782189443</v>
      </c>
    </row>
    <row r="9" spans="1:7" x14ac:dyDescent="0.3">
      <c r="A9" s="91"/>
      <c r="B9" s="87" t="s">
        <v>43</v>
      </c>
      <c r="D9" s="88">
        <v>122653.35689615544</v>
      </c>
      <c r="E9" s="89">
        <v>120610.68087277735</v>
      </c>
      <c r="F9" s="89">
        <v>147978.95330634102</v>
      </c>
      <c r="G9" s="90">
        <v>391242.99107527384</v>
      </c>
    </row>
    <row r="10" spans="1:7" x14ac:dyDescent="0.3">
      <c r="A10" s="91"/>
      <c r="B10" s="92"/>
      <c r="C10" s="93"/>
      <c r="D10" s="94"/>
      <c r="E10" s="95"/>
      <c r="F10" s="95"/>
      <c r="G10" s="96"/>
    </row>
    <row r="11" spans="1:7" s="93" customFormat="1" x14ac:dyDescent="0.3">
      <c r="A11" s="97"/>
      <c r="B11" s="92" t="s">
        <v>44</v>
      </c>
      <c r="D11" s="98">
        <f>(D9-D8)/D8</f>
        <v>8.95306215071376E-2</v>
      </c>
      <c r="E11" s="95">
        <f>(E9-E8)/E8</f>
        <v>7.7584757070192634E-2</v>
      </c>
      <c r="F11" s="95">
        <f>(F9-F8)/F8</f>
        <v>-5.8173965019172186E-3</v>
      </c>
      <c r="G11" s="96">
        <f>(G9-G8)/G8</f>
        <v>4.7936187264767886E-2</v>
      </c>
    </row>
    <row r="12" spans="1:7" s="93" customFormat="1" x14ac:dyDescent="0.3">
      <c r="A12" s="97"/>
      <c r="B12" s="99"/>
      <c r="D12" s="100"/>
      <c r="G12" s="99"/>
    </row>
    <row r="13" spans="1:7" x14ac:dyDescent="0.3">
      <c r="A13" s="91"/>
      <c r="B13" s="87"/>
      <c r="D13" s="88"/>
      <c r="E13" s="89"/>
      <c r="F13" s="89"/>
      <c r="G13" s="90"/>
    </row>
    <row r="14" spans="1:7" x14ac:dyDescent="0.3">
      <c r="A14" s="101" t="s">
        <v>31</v>
      </c>
      <c r="B14" s="102" t="s">
        <v>42</v>
      </c>
      <c r="C14" s="103"/>
      <c r="D14" s="104">
        <f>D8/$G$8</f>
        <v>0.30152842928077045</v>
      </c>
      <c r="E14" s="105">
        <f>E8/$G$8</f>
        <v>0.29979376539434494</v>
      </c>
      <c r="F14" s="105">
        <f>F8/$G$8</f>
        <v>0.3986778053248845</v>
      </c>
      <c r="G14" s="106">
        <f>G8/$G$8</f>
        <v>1</v>
      </c>
    </row>
    <row r="15" spans="1:7" x14ac:dyDescent="0.3">
      <c r="A15" s="91"/>
      <c r="B15" s="87" t="s">
        <v>43</v>
      </c>
      <c r="D15" s="107">
        <f>D9/$G$9</f>
        <v>0.31349662407768819</v>
      </c>
      <c r="E15" s="108">
        <f>E9/$G$9</f>
        <v>0.3082756333635438</v>
      </c>
      <c r="F15" s="108">
        <f>F9/$G$9</f>
        <v>0.37822774255876795</v>
      </c>
      <c r="G15" s="109">
        <f>G9/$G$9</f>
        <v>1</v>
      </c>
    </row>
    <row r="16" spans="1:7" x14ac:dyDescent="0.3">
      <c r="A16" s="110"/>
      <c r="B16" s="111"/>
      <c r="C16" s="112"/>
      <c r="D16" s="113"/>
      <c r="E16" s="113"/>
      <c r="F16" s="113"/>
      <c r="G16" s="114"/>
    </row>
    <row r="17" spans="1:7" x14ac:dyDescent="0.3">
      <c r="A17" s="86"/>
      <c r="D17" s="89"/>
      <c r="E17" s="89"/>
      <c r="F17" s="89"/>
      <c r="G17" s="115"/>
    </row>
    <row r="18" spans="1:7" s="76" customFormat="1" x14ac:dyDescent="0.3">
      <c r="B18" s="70"/>
      <c r="D18" s="78" t="s">
        <v>2</v>
      </c>
      <c r="E18" s="79" t="s">
        <v>3</v>
      </c>
      <c r="F18" s="79" t="s">
        <v>4</v>
      </c>
      <c r="G18" s="80" t="s">
        <v>40</v>
      </c>
    </row>
    <row r="19" spans="1:7" s="76" customFormat="1" x14ac:dyDescent="0.3">
      <c r="A19" s="81" t="s">
        <v>32</v>
      </c>
      <c r="B19" s="116" t="s">
        <v>45</v>
      </c>
      <c r="D19" s="117">
        <v>1944272.3536926862</v>
      </c>
      <c r="E19" s="84">
        <v>1592406.6717868366</v>
      </c>
      <c r="F19" s="84">
        <v>1928020.6335218709</v>
      </c>
      <c r="G19" s="85">
        <v>5464699.6590013932</v>
      </c>
    </row>
    <row r="20" spans="1:7" x14ac:dyDescent="0.3">
      <c r="A20" s="86"/>
      <c r="B20" s="87" t="s">
        <v>46</v>
      </c>
      <c r="D20" s="88">
        <v>1815995.4556564228</v>
      </c>
      <c r="E20" s="89">
        <v>1478178.9359009322</v>
      </c>
      <c r="F20" s="89">
        <v>1846866.4869136035</v>
      </c>
      <c r="G20" s="90">
        <v>5141040.8784709591</v>
      </c>
    </row>
    <row r="21" spans="1:7" x14ac:dyDescent="0.3">
      <c r="A21" s="91"/>
      <c r="B21" s="87" t="s">
        <v>47</v>
      </c>
      <c r="D21" s="88">
        <v>1907071.5023264233</v>
      </c>
      <c r="E21" s="89">
        <v>1545535.2563653104</v>
      </c>
      <c r="F21" s="89">
        <v>1843747.1129792191</v>
      </c>
      <c r="G21" s="90">
        <v>5296353.8716709521</v>
      </c>
    </row>
    <row r="22" spans="1:7" x14ac:dyDescent="0.3">
      <c r="A22" s="91"/>
      <c r="B22" s="92"/>
      <c r="C22" s="93"/>
      <c r="D22" s="94"/>
      <c r="E22" s="95"/>
      <c r="F22" s="95"/>
      <c r="G22" s="96"/>
    </row>
    <row r="23" spans="1:7" s="93" customFormat="1" x14ac:dyDescent="0.3">
      <c r="A23" s="97"/>
      <c r="B23" s="92" t="str">
        <f>"% change " &amp; MID(B21,3,2) &amp; "/" &amp; RIGHT(B21,2) &amp; " &amp; " &amp; MID(B20,3,2) &amp; "/" &amp; RIGHT(B20,2)</f>
        <v>% change 23/24 &amp; 22/23</v>
      </c>
      <c r="D23" s="98">
        <f>(D21-D20)/D20</f>
        <v>5.0152133578483839E-2</v>
      </c>
      <c r="E23" s="95">
        <f>(E21-E20)/E20</f>
        <v>4.5567095314699067E-2</v>
      </c>
      <c r="F23" s="95">
        <f>(F21-F20)/F20</f>
        <v>-1.6890089004741142E-3</v>
      </c>
      <c r="G23" s="96">
        <f>(G21-G20)/G20</f>
        <v>3.0210417865065856E-2</v>
      </c>
    </row>
    <row r="24" spans="1:7" s="93" customFormat="1" x14ac:dyDescent="0.3">
      <c r="A24" s="97"/>
      <c r="B24" s="99"/>
      <c r="D24" s="100"/>
      <c r="G24" s="99"/>
    </row>
    <row r="25" spans="1:7" x14ac:dyDescent="0.3">
      <c r="A25" s="91"/>
      <c r="B25" s="87"/>
      <c r="D25" s="88"/>
      <c r="E25" s="89"/>
      <c r="F25" s="89"/>
      <c r="G25" s="90"/>
    </row>
    <row r="26" spans="1:7" x14ac:dyDescent="0.3">
      <c r="A26" s="101" t="s">
        <v>31</v>
      </c>
      <c r="B26" s="87" t="s">
        <v>46</v>
      </c>
      <c r="D26" s="107">
        <f>D20/$G$20</f>
        <v>0.35323497684315897</v>
      </c>
      <c r="E26" s="108">
        <f>E20/$G$20</f>
        <v>0.28752522511366801</v>
      </c>
      <c r="F26" s="108">
        <f>F20/$G$20</f>
        <v>0.35923979804317291</v>
      </c>
      <c r="G26" s="109">
        <f>G20/$G$20</f>
        <v>1</v>
      </c>
    </row>
    <row r="27" spans="1:7" x14ac:dyDescent="0.3">
      <c r="A27" s="91"/>
      <c r="B27" s="87" t="s">
        <v>47</v>
      </c>
      <c r="D27" s="107">
        <f>D21/$G$21</f>
        <v>0.3600725231988246</v>
      </c>
      <c r="E27" s="108">
        <f>E21/$G$21</f>
        <v>0.29181117686113145</v>
      </c>
      <c r="F27" s="108">
        <f>F21/$G$21</f>
        <v>0.34811629994004412</v>
      </c>
      <c r="G27" s="109">
        <f>G21/$G$21</f>
        <v>1</v>
      </c>
    </row>
    <row r="28" spans="1:7" x14ac:dyDescent="0.3">
      <c r="A28" s="110"/>
      <c r="B28" s="111"/>
      <c r="C28" s="112"/>
      <c r="D28" s="113"/>
      <c r="E28" s="113"/>
      <c r="F28" s="113"/>
      <c r="G28" s="114"/>
    </row>
    <row r="29" spans="1:7" x14ac:dyDescent="0.3">
      <c r="A29" s="86"/>
      <c r="D29" s="89"/>
      <c r="E29" s="89"/>
      <c r="F29" s="89"/>
      <c r="G29" s="115"/>
    </row>
    <row r="30" spans="1:7" x14ac:dyDescent="0.3">
      <c r="D30" s="118" t="s">
        <v>2</v>
      </c>
      <c r="E30" s="119" t="s">
        <v>3</v>
      </c>
      <c r="F30" s="119" t="s">
        <v>4</v>
      </c>
      <c r="G30" s="80" t="s">
        <v>40</v>
      </c>
    </row>
    <row r="31" spans="1:7" x14ac:dyDescent="0.3">
      <c r="A31" s="101" t="s">
        <v>33</v>
      </c>
      <c r="B31" s="120" t="s">
        <v>46</v>
      </c>
      <c r="D31" s="88">
        <v>1815995.4556564228</v>
      </c>
      <c r="E31" s="89">
        <v>1478178.9359009322</v>
      </c>
      <c r="F31" s="89">
        <v>1846866.4869136035</v>
      </c>
      <c r="G31" s="90">
        <v>5141040.8784709591</v>
      </c>
    </row>
    <row r="32" spans="1:7" x14ac:dyDescent="0.3">
      <c r="A32" s="121"/>
      <c r="B32" s="122" t="s">
        <v>31</v>
      </c>
      <c r="D32" s="123">
        <f>D31/$G$31</f>
        <v>0.35323497684315897</v>
      </c>
      <c r="E32" s="124">
        <f>E31/$G$31</f>
        <v>0.28752522511366801</v>
      </c>
      <c r="F32" s="124">
        <f>F31/$G$31</f>
        <v>0.35923979804317291</v>
      </c>
      <c r="G32" s="125">
        <f>G31/$G$31</f>
        <v>1</v>
      </c>
    </row>
    <row r="35" spans="1:7" ht="15" customHeight="1" x14ac:dyDescent="0.3">
      <c r="D35" s="73" t="s">
        <v>34</v>
      </c>
      <c r="E35" s="73"/>
      <c r="F35" s="73"/>
      <c r="G35" s="73"/>
    </row>
    <row r="36" spans="1:7" ht="6" customHeight="1" x14ac:dyDescent="0.3"/>
    <row r="37" spans="1:7" s="76" customFormat="1" x14ac:dyDescent="0.3">
      <c r="B37" s="70"/>
      <c r="D37" s="118" t="s">
        <v>2</v>
      </c>
      <c r="E37" s="119" t="s">
        <v>3</v>
      </c>
      <c r="F37" s="119" t="s">
        <v>4</v>
      </c>
      <c r="G37" s="80" t="s">
        <v>40</v>
      </c>
    </row>
    <row r="38" spans="1:7" x14ac:dyDescent="0.3">
      <c r="A38" s="101" t="s">
        <v>35</v>
      </c>
      <c r="B38" s="102" t="s">
        <v>41</v>
      </c>
      <c r="D38" s="127">
        <v>4.5009261525309638E-2</v>
      </c>
      <c r="E38" s="128">
        <v>4.4168478206109821E-2</v>
      </c>
      <c r="F38" s="128">
        <v>4.4300593747845909E-2</v>
      </c>
      <c r="G38" s="129">
        <v>4.4466475047178433E-2</v>
      </c>
    </row>
    <row r="39" spans="1:7" x14ac:dyDescent="0.3">
      <c r="A39" s="91"/>
      <c r="B39" s="87" t="s">
        <v>42</v>
      </c>
      <c r="D39" s="130">
        <v>4.4170936651469796E-2</v>
      </c>
      <c r="E39" s="131">
        <v>4.3715440185092394E-2</v>
      </c>
      <c r="F39" s="131">
        <v>4.3765534506432592E-2</v>
      </c>
      <c r="G39" s="132">
        <v>4.3872756813233223E-2</v>
      </c>
    </row>
    <row r="40" spans="1:7" x14ac:dyDescent="0.3">
      <c r="A40" s="91"/>
      <c r="B40" s="87" t="s">
        <v>43</v>
      </c>
      <c r="D40" s="130">
        <v>4.4366876919106665E-2</v>
      </c>
      <c r="E40" s="131">
        <v>4.4120684654687756E-2</v>
      </c>
      <c r="F40" s="131">
        <v>4.3843065564563202E-2</v>
      </c>
      <c r="G40" s="132">
        <v>4.4092861856708077E-2</v>
      </c>
    </row>
    <row r="41" spans="1:7" s="93" customFormat="1" x14ac:dyDescent="0.3">
      <c r="A41" s="133"/>
      <c r="B41" s="134" t="s">
        <v>44</v>
      </c>
      <c r="D41" s="135">
        <f>(D40-D39)/D39</f>
        <v>4.4359545549811129E-3</v>
      </c>
      <c r="E41" s="136">
        <f>(E40-E39)/E39</f>
        <v>9.2700535069427468E-3</v>
      </c>
      <c r="F41" s="136">
        <f>(F40-F39)/F39</f>
        <v>1.7715094538423785E-3</v>
      </c>
      <c r="G41" s="137">
        <f>(G40-G39)/G39</f>
        <v>5.0168956651582969E-3</v>
      </c>
    </row>
    <row r="43" spans="1:7" s="76" customFormat="1" x14ac:dyDescent="0.3">
      <c r="B43" s="70"/>
      <c r="D43" s="118" t="s">
        <v>2</v>
      </c>
      <c r="E43" s="119" t="s">
        <v>3</v>
      </c>
      <c r="F43" s="119" t="s">
        <v>4</v>
      </c>
      <c r="G43" s="80" t="s">
        <v>40</v>
      </c>
    </row>
    <row r="44" spans="1:7" x14ac:dyDescent="0.3">
      <c r="A44" s="101" t="s">
        <v>36</v>
      </c>
      <c r="B44" s="102" t="s">
        <v>41</v>
      </c>
      <c r="D44" s="127">
        <v>3.572831559582676E-2</v>
      </c>
      <c r="E44" s="128">
        <v>3.5192337755709339E-2</v>
      </c>
      <c r="F44" s="128">
        <v>3.4072272604747218E-2</v>
      </c>
      <c r="G44" s="129">
        <v>3.4906388262095869E-2</v>
      </c>
    </row>
    <row r="45" spans="1:7" x14ac:dyDescent="0.3">
      <c r="A45" s="91"/>
      <c r="B45" s="87" t="s">
        <v>42</v>
      </c>
      <c r="D45" s="130">
        <v>3.5692957511895752E-2</v>
      </c>
      <c r="E45" s="131">
        <v>3.4879713238570108E-2</v>
      </c>
      <c r="F45" s="131">
        <v>3.4405576024999884E-2</v>
      </c>
      <c r="G45" s="132">
        <v>3.4935901523198531E-2</v>
      </c>
    </row>
    <row r="46" spans="1:7" x14ac:dyDescent="0.3">
      <c r="A46" s="91"/>
      <c r="B46" s="87" t="s">
        <v>43</v>
      </c>
      <c r="D46" s="130">
        <v>3.5877233972414602E-2</v>
      </c>
      <c r="E46" s="131">
        <v>3.5662291207726939E-2</v>
      </c>
      <c r="F46" s="131">
        <v>3.4490896184783522E-2</v>
      </c>
      <c r="G46" s="132">
        <v>3.5286620943653979E-2</v>
      </c>
    </row>
    <row r="47" spans="1:7" s="93" customFormat="1" x14ac:dyDescent="0.3">
      <c r="A47" s="133"/>
      <c r="B47" s="134" t="s">
        <v>44</v>
      </c>
      <c r="D47" s="135">
        <f>(D46-D45)/D45</f>
        <v>5.1628240797203101E-3</v>
      </c>
      <c r="E47" s="136">
        <f>(E46-E45)/E45</f>
        <v>2.2436479445921972E-2</v>
      </c>
      <c r="F47" s="136">
        <f>(F46-F45)/F45</f>
        <v>2.4798352372197448E-3</v>
      </c>
      <c r="G47" s="137">
        <f>(G46-G45)/G45</f>
        <v>1.0038940034868112E-2</v>
      </c>
    </row>
    <row r="48" spans="1:7" s="93" customFormat="1" x14ac:dyDescent="0.3">
      <c r="A48" s="138" t="s">
        <v>22</v>
      </c>
      <c r="B48" s="139"/>
      <c r="D48" s="140"/>
      <c r="E48" s="140"/>
      <c r="F48" s="140"/>
      <c r="G48" s="140"/>
    </row>
    <row r="49" spans="1:4" x14ac:dyDescent="0.3">
      <c r="A49" s="138" t="s">
        <v>23</v>
      </c>
    </row>
    <row r="50" spans="1:4" x14ac:dyDescent="0.3">
      <c r="A50" s="138" t="s">
        <v>25</v>
      </c>
    </row>
    <row r="52" spans="1:4" x14ac:dyDescent="0.3">
      <c r="A52" s="141" t="s">
        <v>26</v>
      </c>
      <c r="B52" s="2"/>
      <c r="C52" s="1"/>
      <c r="D52" s="6"/>
    </row>
    <row r="53" spans="1:4" x14ac:dyDescent="0.3">
      <c r="A53" s="141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24BC-64E3-4CB2-A90C-2256A3D92776}">
  <sheetPr>
    <pageSetUpPr fitToPage="1"/>
  </sheetPr>
  <dimension ref="A1:S56"/>
  <sheetViews>
    <sheetView topLeftCell="A22" zoomScale="75" zoomScaleNormal="75" workbookViewId="0">
      <selection activeCell="Q45" sqref="Q45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106.43947120984279</v>
      </c>
      <c r="E11" s="41">
        <v>114.7956260363018</v>
      </c>
      <c r="F11" s="42">
        <f>IF(D11="","",IF(E11="","",IF(D11=0,0,IF(E11=0,0,(E11-D11)/D11))))</f>
        <v>7.850616628849133E-2</v>
      </c>
      <c r="G11" s="43"/>
      <c r="H11" s="40">
        <v>114.55246898054732</v>
      </c>
      <c r="I11" s="41">
        <v>109.11430313974218</v>
      </c>
      <c r="J11" s="42">
        <f>IF(H11="","",IF(I11="","",IF(H11=0,0,IF(I11=0,0,(I11-H11)/H11))))</f>
        <v>-4.7473143871989532E-2</v>
      </c>
      <c r="L11" s="40">
        <v>165.38192267421675</v>
      </c>
      <c r="M11" s="41">
        <v>157.43983229793722</v>
      </c>
      <c r="N11" s="42">
        <f>IF(L11="","",IF(M11="","",IF(L11=0,0,IF(M11=0,0,(M11-L11)/L11))))</f>
        <v>-4.8022723692265547E-2</v>
      </c>
      <c r="P11" s="40">
        <v>386.37386286460685</v>
      </c>
      <c r="Q11" s="41">
        <v>381.34976147398118</v>
      </c>
      <c r="R11" s="42">
        <f>IF(P11="","",IF(Q11="","",IF(P11=0,0,IF(Q11=0,0,(Q11-P11)/P11))))</f>
        <v>-1.3003212363736466E-2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106.43947120984279</v>
      </c>
      <c r="E12" s="41">
        <f>IF(E11="","",E11)</f>
        <v>114.7956260363018</v>
      </c>
      <c r="F12" s="42">
        <f>IF(D12="","",IF(E12="","",IF(D12=0,0,IF(E12=0,0,(E12-D12)/D12))))</f>
        <v>7.850616628849133E-2</v>
      </c>
      <c r="G12" s="43"/>
      <c r="H12" s="40">
        <f>IF(H11="","",H11)</f>
        <v>114.55246898054732</v>
      </c>
      <c r="I12" s="41">
        <f>IF(I11="","",I11)</f>
        <v>109.11430313974218</v>
      </c>
      <c r="J12" s="42">
        <f>IF(H12="","",IF(I12="","",IF(H12=0,0,IF(I12=0,0,(I12-H12)/H12))))</f>
        <v>-4.7473143871989532E-2</v>
      </c>
      <c r="L12" s="40">
        <f>IF(L11="","",L11)</f>
        <v>165.38192267421675</v>
      </c>
      <c r="M12" s="41">
        <f>IF(M11="","",M11)</f>
        <v>157.43983229793722</v>
      </c>
      <c r="N12" s="42">
        <f>IF(L12="","",IF(M12="","",IF(L12=0,0,IF(M12=0,0,(M12-L12)/L12))))</f>
        <v>-4.8022723692265547E-2</v>
      </c>
      <c r="P12" s="40">
        <f>IF(P11="","",P11)</f>
        <v>386.37386286460685</v>
      </c>
      <c r="Q12" s="41">
        <f>IF(Q11="","",Q11)</f>
        <v>381.34976147398118</v>
      </c>
      <c r="R12" s="42">
        <f>IF(P12="","",IF(Q12="","",IF(P12=0,0,IF(Q12=0,0,(Q12-P12)/P12))))</f>
        <v>-1.3003212363736466E-2</v>
      </c>
    </row>
    <row r="13" spans="1:19" ht="15" customHeight="1" x14ac:dyDescent="0.3">
      <c r="A13" s="44"/>
      <c r="D13" s="40"/>
      <c r="E13" s="41"/>
      <c r="F13" s="42"/>
      <c r="G13" s="43"/>
      <c r="H13" s="40"/>
      <c r="I13" s="41"/>
      <c r="J13" s="42"/>
      <c r="L13" s="40"/>
      <c r="M13" s="41"/>
      <c r="N13" s="42"/>
      <c r="P13" s="40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144.84195801609448</v>
      </c>
      <c r="E14" s="41">
        <v>151.34687884390337</v>
      </c>
      <c r="F14" s="42">
        <f>IF(D14="","",IF(E14="","",IF(D14=0,0,IF(E14=0,0,(E14-D14)/D14))))</f>
        <v>4.4910472883044547E-2</v>
      </c>
      <c r="G14" s="43"/>
      <c r="H14" s="40">
        <v>124.41433447146491</v>
      </c>
      <c r="I14" s="41">
        <v>121.80786056777487</v>
      </c>
      <c r="J14" s="42">
        <f>IF(H14="","",IF(I14="","",IF(H14=0,0,IF(I14=0,0,(I14-H14)/H14))))</f>
        <v>-2.0949948530953669E-2</v>
      </c>
      <c r="L14" s="40">
        <v>181.35902641686187</v>
      </c>
      <c r="M14" s="41">
        <v>172.79125231014964</v>
      </c>
      <c r="N14" s="42">
        <f>IF(L14="","",IF(M14="","",IF(L14=0,0,IF(M14=0,0,(M14-L14)/L14))))</f>
        <v>-4.7242060546899979E-2</v>
      </c>
      <c r="P14" s="40">
        <v>450.61531890442131</v>
      </c>
      <c r="Q14" s="41">
        <v>445.94599172182791</v>
      </c>
      <c r="R14" s="42">
        <f>IF(P14="","",IF(Q14="","",IF(P14=0,0,IF(Q14=0,0,(Q14-P14)/P14))))</f>
        <v>-1.0362113729169077E-2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251.28142922593727</v>
      </c>
      <c r="E15" s="41">
        <f>E12+E14</f>
        <v>266.14250488020514</v>
      </c>
      <c r="F15" s="42">
        <f>IF(D15="","",IF(E15="","",IF(D15=0,0,IF(E15=0,0,(E15-D15)/D15))))</f>
        <v>5.914116176450776E-2</v>
      </c>
      <c r="G15" s="43"/>
      <c r="H15" s="40">
        <f>IF(H14="","",H14+H12)</f>
        <v>238.96680345201224</v>
      </c>
      <c r="I15" s="41">
        <f>I12+I14</f>
        <v>230.92216370751703</v>
      </c>
      <c r="J15" s="42">
        <f>IF(H15="","",IF(I15="","",IF(H15=0,0,IF(I15=0,0,(I15-H15)/H15))))</f>
        <v>-3.3664256408362118E-2</v>
      </c>
      <c r="L15" s="40">
        <f>IF(L14="","",L14+L12)</f>
        <v>346.74094909107862</v>
      </c>
      <c r="M15" s="41">
        <f>M12+M14</f>
        <v>330.23108460808686</v>
      </c>
      <c r="N15" s="42">
        <f>IF(L15="","",IF(M15="","",IF(L15=0,0,IF(M15=0,0,(M15-L15)/L15))))</f>
        <v>-4.7614406450318343E-2</v>
      </c>
      <c r="P15" s="40">
        <f>IF(P14="","",P14+P12)</f>
        <v>836.98918176902816</v>
      </c>
      <c r="Q15" s="41">
        <f>Q12+Q14</f>
        <v>827.29575319580908</v>
      </c>
      <c r="R15" s="42">
        <f>IF(P15="","",IF(Q15="","",IF(P15=0,0,IF(Q15=0,0,(Q15-P15)/P15))))</f>
        <v>-1.1581306884673733E-2</v>
      </c>
    </row>
    <row r="16" spans="1:19" ht="15" customHeight="1" x14ac:dyDescent="0.3">
      <c r="A16" s="44"/>
      <c r="D16" s="40"/>
      <c r="E16" s="41"/>
      <c r="F16" s="42"/>
      <c r="G16" s="43"/>
      <c r="H16" s="40"/>
      <c r="I16" s="41"/>
      <c r="J16" s="42"/>
      <c r="L16" s="40"/>
      <c r="M16" s="41"/>
      <c r="N16" s="42"/>
      <c r="P16" s="40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189.66996823723662</v>
      </c>
      <c r="E17" s="41">
        <v>192.63925181275926</v>
      </c>
      <c r="F17" s="42">
        <f>IF(D17="","",IF(E17="","",IF(D17=0,0,IF(E17=0,0,(E17-D17)/D17))))</f>
        <v>1.5655001174506966E-2</v>
      </c>
      <c r="G17" s="43"/>
      <c r="H17" s="40">
        <v>147.185062355638</v>
      </c>
      <c r="I17" s="41">
        <v>146.39820498835309</v>
      </c>
      <c r="J17" s="42">
        <f>IF(H17="","",IF(I17="","",IF(H17=0,0,IF(I17=0,0,(I17-H17)/H17))))</f>
        <v>-5.3460409276021113E-3</v>
      </c>
      <c r="L17" s="40">
        <v>190.87980708030753</v>
      </c>
      <c r="M17" s="41">
        <v>186.1094039744095</v>
      </c>
      <c r="N17" s="42">
        <f>IF(L17="","",IF(M17="","",IF(L17=0,0,IF(M17=0,0,(M17-L17)/L17))))</f>
        <v>-2.4991659300509499E-2</v>
      </c>
      <c r="P17" s="40">
        <v>527.73483767318214</v>
      </c>
      <c r="Q17" s="41">
        <v>525.14686077552187</v>
      </c>
      <c r="R17" s="42">
        <f>IF(P17="","",IF(Q17="","",IF(P17=0,0,IF(Q17=0,0,(Q17-P17)/P17))))</f>
        <v>-4.9039341595692844E-3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440.95139746317386</v>
      </c>
      <c r="E18" s="41">
        <f>E15+E17</f>
        <v>458.78175669296439</v>
      </c>
      <c r="F18" s="42">
        <f>IF(D18="","",IF(E18="","",IF(D18=0,0,IF(E18=0,0,(E18-D18)/D18))))</f>
        <v>4.0436110039269432E-2</v>
      </c>
      <c r="G18" s="43"/>
      <c r="H18" s="40">
        <f>IF(H17="","",H17+H15)</f>
        <v>386.15186580765021</v>
      </c>
      <c r="I18" s="41">
        <f>I15+I17</f>
        <v>377.32036869587012</v>
      </c>
      <c r="J18" s="42">
        <f>IF(H18="","",IF(I18="","",IF(H18=0,0,IF(I18=0,0,(I18-H18)/H18))))</f>
        <v>-2.2870528136148476E-2</v>
      </c>
      <c r="L18" s="40">
        <f>IF(L17="","",L17+L15)</f>
        <v>537.62075617138612</v>
      </c>
      <c r="M18" s="41">
        <f>M15+M17</f>
        <v>516.34048858249639</v>
      </c>
      <c r="N18" s="42">
        <f>IF(L18="","",IF(M18="","",IF(L18=0,0,IF(M18=0,0,(M18-L18)/L18))))</f>
        <v>-3.9582302849382307E-2</v>
      </c>
      <c r="P18" s="40">
        <f>IF(P17="","",P17+P15)</f>
        <v>1364.7240194422102</v>
      </c>
      <c r="Q18" s="41">
        <f>Q15+Q17</f>
        <v>1352.442613971331</v>
      </c>
      <c r="R18" s="42">
        <f>IF(P18="","",IF(Q18="","",IF(P18=0,0,IF(Q18=0,0,(Q18-P18)/P18))))</f>
        <v>-8.9991861328115926E-3</v>
      </c>
    </row>
    <row r="19" spans="1:18" ht="15" customHeight="1" x14ac:dyDescent="0.3">
      <c r="A19" s="44"/>
      <c r="D19" s="40"/>
      <c r="E19" s="41"/>
      <c r="F19" s="42"/>
      <c r="G19" s="43"/>
      <c r="H19" s="40"/>
      <c r="I19" s="41"/>
      <c r="J19" s="42"/>
      <c r="L19" s="40"/>
      <c r="M19" s="41"/>
      <c r="N19" s="42"/>
      <c r="P19" s="40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216.84850401328677</v>
      </c>
      <c r="E20" s="41">
        <v>218.40969861105833</v>
      </c>
      <c r="F20" s="42">
        <f>IF(D20="","",IF(E20="","",IF(D20=0,0,IF(E20=0,0,(E20-D20)/D20))))</f>
        <v>7.1994713769199118E-3</v>
      </c>
      <c r="G20" s="43"/>
      <c r="H20" s="40">
        <v>157.68709529391944</v>
      </c>
      <c r="I20" s="41">
        <v>161.49219359306096</v>
      </c>
      <c r="J20" s="42">
        <f>IF(H20="","",IF(I20="","",IF(H20=0,0,IF(I20=0,0,(I20-H20)/H20))))</f>
        <v>2.4130689274534742E-2</v>
      </c>
      <c r="L20" s="40">
        <v>201.18012679008967</v>
      </c>
      <c r="M20" s="41">
        <v>202.95584216787671</v>
      </c>
      <c r="N20" s="42">
        <f>IF(L20="","",IF(M20="","",IF(L20=0,0,IF(M20=0,0,(M20-L20)/L20))))</f>
        <v>8.82649497303384E-3</v>
      </c>
      <c r="P20" s="40">
        <v>575.71572609729583</v>
      </c>
      <c r="Q20" s="41">
        <v>582.857734371996</v>
      </c>
      <c r="R20" s="42">
        <f>IF(P20="","",IF(Q20="","",IF(P20=0,0,IF(Q20=0,0,(Q20-P20)/P20))))</f>
        <v>1.2405442392749884E-2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657.7999014764606</v>
      </c>
      <c r="E21" s="41">
        <f>E18+E20</f>
        <v>677.19145530402272</v>
      </c>
      <c r="F21" s="42">
        <f>IF(D21="","",IF(E21="","",IF(D21=0,0,IF(E21=0,0,(E21-D21)/D21))))</f>
        <v>2.9479411267829214E-2</v>
      </c>
      <c r="G21" s="43"/>
      <c r="H21" s="40">
        <f>IF(H20="","",H20+H18)</f>
        <v>543.83896110156968</v>
      </c>
      <c r="I21" s="41">
        <f>IF(I20="","",I20+I18)</f>
        <v>538.81256228893108</v>
      </c>
      <c r="J21" s="42">
        <f>IF(H21="","",IF(I21="","",IF(H21=0,0,IF(I21=0,0,(I21-H21)/H21))))</f>
        <v>-9.2424397149799865E-3</v>
      </c>
      <c r="L21" s="40">
        <f>IF(L20="","",L20+L18)</f>
        <v>738.80088296147574</v>
      </c>
      <c r="M21" s="41">
        <f>IF(M20="","",M20+M18)</f>
        <v>719.29633075037304</v>
      </c>
      <c r="N21" s="42">
        <f>IF(L21="","",IF(M21="","",IF(L21=0,0,IF(M21=0,0,(M21-L21)/L21))))</f>
        <v>-2.6400282756727216E-2</v>
      </c>
      <c r="P21" s="40">
        <f>IF(P20="","",P20+P18)</f>
        <v>1940.439745539506</v>
      </c>
      <c r="Q21" s="41">
        <f>IF(Q20="","",Q20+Q18)</f>
        <v>1935.300348343327</v>
      </c>
      <c r="R21" s="42">
        <f>IF(P21="","",IF(Q21="","",IF(P21=0,0,IF(Q21=0,0,(Q21-P21)/P21))))</f>
        <v>-2.648573452483133E-3</v>
      </c>
    </row>
    <row r="22" spans="1:18" ht="15" customHeight="1" x14ac:dyDescent="0.3">
      <c r="A22" s="44"/>
      <c r="D22" s="40"/>
      <c r="E22" s="41"/>
      <c r="F22" s="42"/>
      <c r="G22" s="43"/>
      <c r="H22" s="40"/>
      <c r="I22" s="41"/>
      <c r="J22" s="42"/>
      <c r="L22" s="40"/>
      <c r="M22" s="41"/>
      <c r="N22" s="42"/>
      <c r="P22" s="40"/>
      <c r="Q22" s="41"/>
      <c r="R22" s="42"/>
    </row>
    <row r="23" spans="1:18" ht="15" customHeight="1" x14ac:dyDescent="0.3">
      <c r="A23" s="37" t="s">
        <v>12</v>
      </c>
      <c r="B23" s="38"/>
      <c r="C23" s="39"/>
      <c r="D23" s="40">
        <v>197.83579120145959</v>
      </c>
      <c r="E23" s="41">
        <v>211.14222816204722</v>
      </c>
      <c r="F23" s="42">
        <f>IF(D23="","",IF(E23="","",IF(D23=0,0,IF(E23=0,0,(E23-D23)/D23))))</f>
        <v>6.7260008311829975E-2</v>
      </c>
      <c r="G23" s="43"/>
      <c r="H23" s="40">
        <v>142.479809499006</v>
      </c>
      <c r="I23" s="41">
        <v>152.78584791386609</v>
      </c>
      <c r="J23" s="42">
        <f>IF(H23="","",IF(I23="","",IF(H23=0,0,IF(I23=0,0,(I23-H23)/H23))))</f>
        <v>7.2333325339910687E-2</v>
      </c>
      <c r="L23" s="40">
        <v>179.02244723471901</v>
      </c>
      <c r="M23" s="41">
        <v>189.93862629835567</v>
      </c>
      <c r="N23" s="42">
        <f>IF(L23="","",IF(M23="","",IF(L23=0,0,IF(M23=0,0,(M23-L23)/L23))))</f>
        <v>6.0976593897883076E-2</v>
      </c>
      <c r="P23" s="40">
        <v>519.33804793518459</v>
      </c>
      <c r="Q23" s="41">
        <v>553.86670237426893</v>
      </c>
      <c r="R23" s="42">
        <f>IF(P23="","",IF(Q23="","",IF(P23=0,0,IF(Q23=0,0,(Q23-P23)/P23))))</f>
        <v>6.6485894065272957E-2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855.63569267792013</v>
      </c>
      <c r="E24" s="41">
        <f>IF(E23="","",E23+E21)</f>
        <v>888.33368346606994</v>
      </c>
      <c r="F24" s="42">
        <f>IF(D24="","",IF(E24="","",IF(D24=0,0,IF(E24=0,0,(E24-D24)/D24))))</f>
        <v>3.8214851329791411E-2</v>
      </c>
      <c r="G24" s="43"/>
      <c r="H24" s="40">
        <f>IF(H23="","",H23+H21)</f>
        <v>686.3187706005757</v>
      </c>
      <c r="I24" s="41">
        <f>IF(I23="","",I23+I21)</f>
        <v>691.59841020279714</v>
      </c>
      <c r="J24" s="42">
        <f>IF(H24="","",IF(I24="","",IF(H24=0,0,IF(I24=0,0,(I24-H24)/H24))))</f>
        <v>7.6926929997869539E-3</v>
      </c>
      <c r="L24" s="40">
        <f>IF(L23="","",L23+L21)</f>
        <v>917.82333019619477</v>
      </c>
      <c r="M24" s="41">
        <f>IF(M23="","",M23+M21)</f>
        <v>909.23495704872869</v>
      </c>
      <c r="N24" s="42">
        <f>IF(L24="","",IF(M24="","",IF(L24=0,0,IF(M24=0,0,(M24-L24)/L24))))</f>
        <v>-9.3573271292093085E-3</v>
      </c>
      <c r="P24" s="40">
        <f>IF(P23="","",P23+P21)</f>
        <v>2459.7777934746905</v>
      </c>
      <c r="Q24" s="41">
        <f>IF(Q23="","",Q23+Q21)</f>
        <v>2489.1670507175959</v>
      </c>
      <c r="R24" s="42">
        <f>IF(P24="","",IF(Q24="","",IF(P24=0,0,IF(Q24=0,0,(Q24-P24)/P24))))</f>
        <v>1.1947931768824542E-2</v>
      </c>
    </row>
    <row r="25" spans="1:18" ht="15" customHeight="1" x14ac:dyDescent="0.3">
      <c r="A25" s="44"/>
      <c r="D25" s="40"/>
      <c r="E25" s="41"/>
      <c r="F25" s="42"/>
      <c r="G25" s="43"/>
      <c r="H25" s="40"/>
      <c r="I25" s="41"/>
      <c r="J25" s="42"/>
      <c r="L25" s="40"/>
      <c r="M25" s="41"/>
      <c r="N25" s="42"/>
      <c r="P25" s="40"/>
      <c r="Q25" s="41"/>
      <c r="R25" s="42"/>
    </row>
    <row r="26" spans="1:18" ht="15" customHeight="1" x14ac:dyDescent="0.3">
      <c r="A26" s="37" t="s">
        <v>13</v>
      </c>
      <c r="B26" s="38"/>
      <c r="C26" s="39"/>
      <c r="D26" s="40">
        <v>190.19855429568364</v>
      </c>
      <c r="E26" s="41">
        <v>189.68604954765269</v>
      </c>
      <c r="F26" s="42">
        <f>IF(D26="","",IF(E26="","",IF(D26=0,0,IF(E26=0,0,(E26-D26)/D26))))</f>
        <v>-2.6945775162633811E-3</v>
      </c>
      <c r="G26" s="43"/>
      <c r="H26" s="40">
        <v>136.61368758002763</v>
      </c>
      <c r="I26" s="41">
        <v>145.59946794415248</v>
      </c>
      <c r="J26" s="42">
        <f>IF(H26="","",IF(I26="","",IF(H26=0,0,IF(I26=0,0,(I26-H26)/H26))))</f>
        <v>6.5775110263830802E-2</v>
      </c>
      <c r="L26" s="40">
        <v>172.19679920916212</v>
      </c>
      <c r="M26" s="41">
        <v>169.50265929343902</v>
      </c>
      <c r="N26" s="42">
        <f>IF(L26="","",IF(M26="","",IF(L26=0,0,IF(M26=0,0,(M26-L26)/L26))))</f>
        <v>-1.5645702638471291E-2</v>
      </c>
      <c r="P26" s="40">
        <v>499.00904108487339</v>
      </c>
      <c r="Q26" s="41">
        <v>504.78817678524422</v>
      </c>
      <c r="R26" s="42">
        <f>IF(P26="","",IF(Q26="","",IF(P26=0,0,IF(Q26=0,0,(Q26-P26)/P26))))</f>
        <v>1.1581224435947429E-2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1045.8342469736037</v>
      </c>
      <c r="E27" s="41">
        <f>E24+E26</f>
        <v>1078.0197330137225</v>
      </c>
      <c r="F27" s="42">
        <f>IF(D27="","",IF(E27="","",IF(D27=0,0,IF(E27=0,0,(E27-D27)/D27))))</f>
        <v>3.0774939846592294E-2</v>
      </c>
      <c r="G27" s="43"/>
      <c r="H27" s="40">
        <f>IF(H26="","",H26+H24)</f>
        <v>822.93245818060336</v>
      </c>
      <c r="I27" s="41">
        <f>IF(I26="","",I26+I24)</f>
        <v>837.19787814694962</v>
      </c>
      <c r="J27" s="42">
        <f>IF(H27="","",IF(I27="","",IF(H27=0,0,IF(I27=0,0,(I27-H27)/H27))))</f>
        <v>1.7334861232579459E-2</v>
      </c>
      <c r="L27" s="40">
        <f>IF(L26="","",L26+L24)</f>
        <v>1090.0201294053568</v>
      </c>
      <c r="M27" s="41">
        <f>IF(M26="","",M26+M24)</f>
        <v>1078.7376163421677</v>
      </c>
      <c r="N27" s="42">
        <f>IF(L27="","",IF(M27="","",IF(L27=0,0,IF(M27=0,0,(M27-L27)/L27))))</f>
        <v>-1.0350738265121827E-2</v>
      </c>
      <c r="P27" s="40">
        <f>IF(P26="","",P26+P24)</f>
        <v>2958.7868345595639</v>
      </c>
      <c r="Q27" s="41">
        <f>IF(Q26="","",Q26+Q24)</f>
        <v>2993.95522750284</v>
      </c>
      <c r="R27" s="42">
        <f>IF(P27="","",IF(Q27="","",IF(P27=0,0,IF(Q27=0,0,(Q27-P27)/P27))))</f>
        <v>1.188608538219049E-2</v>
      </c>
    </row>
    <row r="28" spans="1:18" ht="15" customHeight="1" x14ac:dyDescent="0.3">
      <c r="A28" s="44"/>
      <c r="D28" s="40"/>
      <c r="E28" s="41"/>
      <c r="F28" s="42"/>
      <c r="G28" s="43"/>
      <c r="H28" s="40"/>
      <c r="I28" s="41"/>
      <c r="J28" s="42"/>
      <c r="L28" s="40"/>
      <c r="M28" s="41"/>
      <c r="N28" s="42"/>
      <c r="P28" s="40"/>
      <c r="Q28" s="41"/>
      <c r="R28" s="42"/>
    </row>
    <row r="29" spans="1:18" ht="15" customHeight="1" x14ac:dyDescent="0.3">
      <c r="A29" s="37" t="s">
        <v>14</v>
      </c>
      <c r="B29" s="38"/>
      <c r="C29" s="39"/>
      <c r="D29" s="40">
        <v>159.58858907240284</v>
      </c>
      <c r="E29" s="41">
        <v>168.6307784171313</v>
      </c>
      <c r="F29" s="42">
        <f>IF(D29="","",IF(E29="","",IF(D29=0,0,IF(E29=0,0,(E29-D29)/D29))))</f>
        <v>5.6659372686264912E-2</v>
      </c>
      <c r="G29" s="43"/>
      <c r="H29" s="40">
        <v>119.95649832904316</v>
      </c>
      <c r="I29" s="41">
        <v>130.63090229399467</v>
      </c>
      <c r="J29" s="42">
        <f>IF(H29="","",IF(I29="","",IF(H29=0,0,IF(I29=0,0,(I29-H29)/H29))))</f>
        <v>8.8985624902715971E-2</v>
      </c>
      <c r="L29" s="40">
        <v>143.70684099170145</v>
      </c>
      <c r="M29" s="41">
        <v>148.15459095957894</v>
      </c>
      <c r="N29" s="42">
        <f>IF(L29="","",IF(M29="","",IF(L29=0,0,IF(M29=0,0,(M29-L29)/L29))))</f>
        <v>3.0950161712442945E-2</v>
      </c>
      <c r="P29" s="40">
        <v>423.25192839314741</v>
      </c>
      <c r="Q29" s="41">
        <v>447.41627167070487</v>
      </c>
      <c r="R29" s="42">
        <f>IF(P29="","",IF(Q29="","",IF(P29=0,0,IF(Q29=0,0,(Q29-P29)/P29))))</f>
        <v>5.7092104386378247E-2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1205.4228360460065</v>
      </c>
      <c r="E30" s="41">
        <f>IF(E29="","",E29+E27)</f>
        <v>1246.6505114308538</v>
      </c>
      <c r="F30" s="42">
        <f>IF(D30="","",IF(E30="","",IF(D30=0,0,IF(E30=0,0,(E30-D30)/D30))))</f>
        <v>3.4201837025156383E-2</v>
      </c>
      <c r="G30" s="43"/>
      <c r="H30" s="40">
        <f>IF(H29="","",H29+H27)</f>
        <v>942.8889565096465</v>
      </c>
      <c r="I30" s="41">
        <f>IF(I29="","",I29+I27)</f>
        <v>967.82878044094423</v>
      </c>
      <c r="J30" s="42">
        <f>IF(H30="","",IF(I30="","",IF(H30=0,0,IF(I30=0,0,(I30-H30)/H30))))</f>
        <v>2.6450435927915728E-2</v>
      </c>
      <c r="L30" s="40">
        <f>IF(L29="","",L29+L27)</f>
        <v>1233.7269703970583</v>
      </c>
      <c r="M30" s="41">
        <f>IF(M29="","",M29+M27)</f>
        <v>1226.8922073017466</v>
      </c>
      <c r="N30" s="42">
        <f>IF(L30="","",IF(M30="","",IF(L30=0,0,IF(M30=0,0,(M30-L30)/L30))))</f>
        <v>-5.5399316536883557E-3</v>
      </c>
      <c r="P30" s="40">
        <f>IF(P29="","",P29+P27)</f>
        <v>3382.0387629527113</v>
      </c>
      <c r="Q30" s="41">
        <f>IF(Q29="","",Q29+Q27)</f>
        <v>3441.3714991735451</v>
      </c>
      <c r="R30" s="42">
        <f>IF(P30="","",IF(Q30="","",IF(P30=0,0,IF(Q30=0,0,(Q30-P30)/P30))))</f>
        <v>1.7543482017643393E-2</v>
      </c>
    </row>
    <row r="31" spans="1:18" ht="15" customHeight="1" x14ac:dyDescent="0.3">
      <c r="A31" s="44"/>
      <c r="D31" s="40"/>
      <c r="E31" s="41"/>
      <c r="F31" s="42"/>
      <c r="G31" s="43"/>
      <c r="H31" s="40"/>
      <c r="I31" s="41"/>
      <c r="J31" s="42"/>
      <c r="L31" s="40"/>
      <c r="M31" s="41"/>
      <c r="N31" s="42"/>
      <c r="P31" s="40"/>
      <c r="Q31" s="41"/>
      <c r="R31" s="42"/>
    </row>
    <row r="32" spans="1:18" ht="15" customHeight="1" x14ac:dyDescent="0.3">
      <c r="A32" s="37" t="s">
        <v>15</v>
      </c>
      <c r="B32" s="38"/>
      <c r="C32" s="39"/>
      <c r="D32" s="40">
        <v>121.18014280722065</v>
      </c>
      <c r="E32" s="41">
        <v>135.35178989694168</v>
      </c>
      <c r="F32" s="42">
        <f>IF(D32="","",IF(E32="","",IF(D32=0,0,IF(E32=0,0,(E32-D32)/D32))))</f>
        <v>0.11694694164757662</v>
      </c>
      <c r="G32" s="43"/>
      <c r="H32" s="40">
        <v>94.868083492148543</v>
      </c>
      <c r="I32" s="41">
        <v>105.52238229009929</v>
      </c>
      <c r="J32" s="42">
        <f>IF(H32="","",IF(I32="","",IF(H32=0,0,IF(I32=0,0,(I32-H32)/H32))))</f>
        <v>0.11230646183373688</v>
      </c>
      <c r="L32" s="40">
        <v>107.64161025189149</v>
      </c>
      <c r="M32" s="41">
        <v>116.0429118286249</v>
      </c>
      <c r="N32" s="42">
        <f>IF(L32="","",IF(M32="","",IF(L32=0,0,IF(M32=0,0,(M32-L32)/L32))))</f>
        <v>7.8048828488105723E-2</v>
      </c>
      <c r="P32" s="40">
        <v>323.68983655126067</v>
      </c>
      <c r="Q32" s="41">
        <v>356.91708401566586</v>
      </c>
      <c r="R32" s="42">
        <f>IF(P32="","",IF(Q32="","",IF(P32=0,0,IF(Q32=0,0,(Q32-P32)/P32))))</f>
        <v>0.10265150064155076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1326.6029788532271</v>
      </c>
      <c r="E33" s="41">
        <f>IF(E32="","",E32+E30)</f>
        <v>1382.0023013277955</v>
      </c>
      <c r="F33" s="42">
        <f>IF(D33="","",IF(E33="","",IF(D33=0,0,IF(E33=0,0,(E33-D33)/D33))))</f>
        <v>4.1760288012060678E-2</v>
      </c>
      <c r="G33" s="43"/>
      <c r="H33" s="40">
        <f>IF(H32="","",H32+H30)</f>
        <v>1037.7570400017951</v>
      </c>
      <c r="I33" s="41">
        <f>IF(I32="","",I32+I30)</f>
        <v>1073.3511627310436</v>
      </c>
      <c r="J33" s="42">
        <f>IF(H33="","",IF(I33="","",IF(H33=0,0,IF(I33=0,0,(I33-H33)/H33))))</f>
        <v>3.4299090593677826E-2</v>
      </c>
      <c r="L33" s="40">
        <f>IF(L32="","",L32+L30)</f>
        <v>1341.3685806489498</v>
      </c>
      <c r="M33" s="41">
        <f>IF(M32="","",M32+M30)</f>
        <v>1342.9351191303715</v>
      </c>
      <c r="N33" s="42">
        <f>IF(L33="","",IF(M33="","",IF(L33=0,0,IF(M33=0,0,(M33-L33)/L33))))</f>
        <v>1.1678657932064013E-3</v>
      </c>
      <c r="P33" s="40">
        <f>IF(P32="","",P32+P30)</f>
        <v>3705.728599503972</v>
      </c>
      <c r="Q33" s="41">
        <f>IF(Q32="","",Q32+Q30)</f>
        <v>3798.2885831892108</v>
      </c>
      <c r="R33" s="42">
        <f>IF(P33="","",IF(Q33="","",IF(P33=0,0,IF(Q33=0,0,(Q33-P33)/P33))))</f>
        <v>2.4977539827829926E-2</v>
      </c>
    </row>
    <row r="34" spans="1:19" ht="15" customHeight="1" x14ac:dyDescent="0.3">
      <c r="A34" s="44"/>
      <c r="D34" s="40"/>
      <c r="E34" s="41"/>
      <c r="F34" s="42"/>
      <c r="G34" s="43"/>
      <c r="H34" s="40"/>
      <c r="I34" s="41"/>
      <c r="J34" s="42"/>
      <c r="L34" s="40"/>
      <c r="M34" s="41"/>
      <c r="N34" s="42"/>
      <c r="P34" s="40"/>
      <c r="Q34" s="41"/>
      <c r="R34" s="42"/>
    </row>
    <row r="35" spans="1:19" ht="15" customHeight="1" x14ac:dyDescent="0.3">
      <c r="A35" s="37" t="s">
        <v>16</v>
      </c>
      <c r="B35" s="38"/>
      <c r="C35" s="39"/>
      <c r="D35" s="40">
        <v>123.99760599668117</v>
      </c>
      <c r="E35" s="41">
        <v>131.3445669415168</v>
      </c>
      <c r="F35" s="42">
        <f>IF(D35="","",IF(E35="","",IF(D35=0,0,IF(E35=0,0,(E35-D35)/D35))))</f>
        <v>5.9250828963845259E-2</v>
      </c>
      <c r="G35" s="43"/>
      <c r="H35" s="40">
        <v>99.422803963673843</v>
      </c>
      <c r="I35" s="41">
        <v>107.31684175571125</v>
      </c>
      <c r="J35" s="42">
        <f>IF(H35="","",IF(I35="","",IF(H35=0,0,IF(I35=0,0,(I35-H35)/H35))))</f>
        <v>7.9398663861076149E-2</v>
      </c>
      <c r="L35" s="40">
        <v>110.32963294195005</v>
      </c>
      <c r="M35" s="41">
        <v>108.97626304676412</v>
      </c>
      <c r="N35" s="42">
        <f>IF(L35="","",IF(M35="","",IF(L35=0,0,IF(M35=0,0,(M35-L35)/L35))))</f>
        <v>-1.2266603804419532E-2</v>
      </c>
      <c r="P35" s="40">
        <v>333.7500429023051</v>
      </c>
      <c r="Q35" s="41">
        <v>347.6376717439922</v>
      </c>
      <c r="R35" s="42">
        <f>IF(P35="","",IF(Q35="","",IF(P35=0,0,IF(Q35=0,0,(Q35-P35)/P35))))</f>
        <v>4.1610867584973683E-2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1450.6005848499083</v>
      </c>
      <c r="E36" s="41">
        <f>IF(E35="","",E35+E33)</f>
        <v>1513.3468682693124</v>
      </c>
      <c r="F36" s="42">
        <f>IF(D36="","",IF(E36="","",IF(D36=0,0,IF(E36=0,0,(E36-D36)/D36))))</f>
        <v>4.3255382684060054E-2</v>
      </c>
      <c r="G36" s="43"/>
      <c r="H36" s="40">
        <f>IF(H35="","",H35+H33)</f>
        <v>1137.179843965469</v>
      </c>
      <c r="I36" s="41">
        <f>IF(I35="","",I35+I33)</f>
        <v>1180.6680044867549</v>
      </c>
      <c r="J36" s="42">
        <f>IF(H36="","",IF(I36="","",IF(H36=0,0,IF(I36=0,0,(I36-H36)/H36))))</f>
        <v>3.8242113375521983E-2</v>
      </c>
      <c r="L36" s="40">
        <f>IF(L35="","",L35+L33)</f>
        <v>1451.6982135908997</v>
      </c>
      <c r="M36" s="41">
        <f>IF(M35="","",M35+M33)</f>
        <v>1451.9113821771357</v>
      </c>
      <c r="N36" s="42">
        <f>IF(L36="","",IF(M36="","",IF(L36=0,0,IF(M36=0,0,(M36-L36)/L36))))</f>
        <v>1.4684084077548119E-4</v>
      </c>
      <c r="P36" s="40">
        <f>IF(P35="","",P35+P33)</f>
        <v>4039.4786424062772</v>
      </c>
      <c r="Q36" s="41">
        <f>IF(Q35="","",Q35+Q33)</f>
        <v>4145.9262549332034</v>
      </c>
      <c r="R36" s="42">
        <f>IF(P36="","",IF(Q36="","",IF(P36=0,0,IF(Q36=0,0,(Q36-P36)/P36))))</f>
        <v>2.6351819615888936E-2</v>
      </c>
    </row>
    <row r="37" spans="1:19" ht="15" customHeight="1" x14ac:dyDescent="0.3">
      <c r="A37" s="44"/>
      <c r="D37" s="40"/>
      <c r="E37" s="41"/>
      <c r="F37" s="42"/>
      <c r="G37" s="43"/>
      <c r="H37" s="40"/>
      <c r="I37" s="41"/>
      <c r="J37" s="42"/>
      <c r="L37" s="40"/>
      <c r="M37" s="41"/>
      <c r="N37" s="42"/>
      <c r="P37" s="40"/>
      <c r="Q37" s="41"/>
      <c r="R37" s="42"/>
    </row>
    <row r="38" spans="1:19" ht="15" customHeight="1" x14ac:dyDescent="0.3">
      <c r="A38" s="37" t="s">
        <v>17</v>
      </c>
      <c r="B38" s="38"/>
      <c r="C38" s="39"/>
      <c r="D38" s="40">
        <v>123.72832093027625</v>
      </c>
      <c r="E38" s="41">
        <v>127.38361539811869</v>
      </c>
      <c r="F38" s="42">
        <f>IF(D38="","",IF(E38="","",IF(D38=0,0,IF(E38=0,0,(E38-D38)/D38))))</f>
        <v>2.9542908530232788E-2</v>
      </c>
      <c r="G38" s="43"/>
      <c r="H38" s="40">
        <v>105.71432183664685</v>
      </c>
      <c r="I38" s="41">
        <v>115.89456660905512</v>
      </c>
      <c r="J38" s="42">
        <f>IF(H38="","",IF(I38="","",IF(H38=0,0,IF(I38=0,0,(I38-H38)/H38))))</f>
        <v>9.6299579806595301E-2</v>
      </c>
      <c r="L38" s="40">
        <v>110.61544397975975</v>
      </c>
      <c r="M38" s="41">
        <v>110.51119444218588</v>
      </c>
      <c r="N38" s="42">
        <f>IF(L38="","",IF(M38="","",IF(L38=0,0,IF(M38=0,0,(M38-L38)/L38))))</f>
        <v>-9.4245011205613689E-4</v>
      </c>
      <c r="P38" s="40">
        <v>340.05808674668282</v>
      </c>
      <c r="Q38" s="41">
        <v>353.78937644935968</v>
      </c>
      <c r="R38" s="42">
        <f>IF(P38="","",IF(Q38="","",IF(P38=0,0,IF(Q38=0,0,(Q38-P38)/P38))))</f>
        <v>4.0379247657490992E-2</v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1574.3289057801844</v>
      </c>
      <c r="E39" s="41">
        <f>IF(E38="","",E38+E36)</f>
        <v>1640.7304836674311</v>
      </c>
      <c r="F39" s="42">
        <f>IF(D39="","",IF(E39="","",IF(D39=0,0,IF(E39=0,0,(E39-D39)/D39))))</f>
        <v>4.2177703555751171E-2</v>
      </c>
      <c r="G39" s="43"/>
      <c r="H39" s="40">
        <f>IF(H38="","",H38+H36)</f>
        <v>1242.8941658021158</v>
      </c>
      <c r="I39" s="41">
        <f>IF(I38="","",I38+I36)</f>
        <v>1296.56257109581</v>
      </c>
      <c r="J39" s="42">
        <f>IF(H39="","",IF(I39="","",IF(H39=0,0,IF(I39=0,0,(I39-H39)/H39))))</f>
        <v>4.3180189247294949E-2</v>
      </c>
      <c r="L39" s="40">
        <f>IF(L38="","",L38+L36)</f>
        <v>1562.3136575706594</v>
      </c>
      <c r="M39" s="41">
        <f>IF(M38="","",M38+M36)</f>
        <v>1562.4225766193215</v>
      </c>
      <c r="N39" s="42">
        <f>IF(L39="","",IF(M39="","",IF(L39=0,0,IF(M39=0,0,(M39-L39)/L39))))</f>
        <v>6.9716505475244216E-5</v>
      </c>
      <c r="P39" s="40">
        <f>IF(P38="","",P38+P36)</f>
        <v>4379.5367291529601</v>
      </c>
      <c r="Q39" s="41">
        <f>IF(Q38="","",Q38+Q36)</f>
        <v>4499.7156313825635</v>
      </c>
      <c r="R39" s="42">
        <f>IF(P39="","",IF(Q39="","",IF(P39=0,0,IF(Q39=0,0,(Q39-P39)/P39))))</f>
        <v>2.7441007956302044E-2</v>
      </c>
    </row>
    <row r="40" spans="1:19" ht="15" customHeight="1" x14ac:dyDescent="0.3">
      <c r="A40" s="44"/>
      <c r="D40" s="40"/>
      <c r="E40" s="41"/>
      <c r="F40" s="42"/>
      <c r="G40" s="43"/>
      <c r="H40" s="40"/>
      <c r="I40" s="41"/>
      <c r="J40" s="42"/>
      <c r="L40" s="40"/>
      <c r="M40" s="41"/>
      <c r="N40" s="42"/>
      <c r="P40" s="40"/>
      <c r="Q40" s="41"/>
      <c r="R40" s="42"/>
    </row>
    <row r="41" spans="1:19" ht="15" customHeight="1" x14ac:dyDescent="0.3">
      <c r="A41" s="37" t="s">
        <v>18</v>
      </c>
      <c r="B41" s="38"/>
      <c r="C41" s="39"/>
      <c r="D41" s="40">
        <v>129.09205726905441</v>
      </c>
      <c r="E41" s="41">
        <v>143.68766176283631</v>
      </c>
      <c r="F41" s="42">
        <f>IF(D41="","",IF(E41="","",IF(D41=0,0,IF(E41=0,0,(E41-D41)/D41))))</f>
        <v>0.11306353622796221</v>
      </c>
      <c r="G41" s="43"/>
      <c r="H41" s="40">
        <v>123.35790765812915</v>
      </c>
      <c r="I41" s="41">
        <v>128.36200439672317</v>
      </c>
      <c r="J41" s="42">
        <f>IF(H41="","",IF(I41="","",IF(H41=0,0,IF(I41=0,0,(I41-H41)/H41))))</f>
        <v>4.0565674577281552E-2</v>
      </c>
      <c r="L41" s="40">
        <v>135.70798656892052</v>
      </c>
      <c r="M41" s="41">
        <v>133.34558305355657</v>
      </c>
      <c r="N41" s="42">
        <f>IF(L41="","",IF(M41="","",IF(L41=0,0,IF(M41=0,0,(M41-L41)/L41))))</f>
        <v>-1.740799178509795E-2</v>
      </c>
      <c r="P41" s="40">
        <v>388.15795149610403</v>
      </c>
      <c r="Q41" s="41">
        <v>405.39524921311602</v>
      </c>
      <c r="R41" s="42">
        <f>IF(P41="","",IF(Q41="","",IF(P41=0,0,IF(Q41=0,0,(Q41-P41)/P41))))</f>
        <v>4.4407946946785647E-2</v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1703.4209630492387</v>
      </c>
      <c r="E42" s="41">
        <f>IF(E41="","",E41+E39)</f>
        <v>1784.4181454302675</v>
      </c>
      <c r="F42" s="42">
        <f>IF(D42="","",IF(E42="","",IF(D42=0,0,IF(E42=0,0,(E42-D42)/D42))))</f>
        <v>4.7549715624045356E-2</v>
      </c>
      <c r="G42" s="43"/>
      <c r="H42" s="40">
        <f>IF(H41="","",H41+H39)</f>
        <v>1366.2520734602449</v>
      </c>
      <c r="I42" s="41">
        <f>IF(I41="","",I41+I39)</f>
        <v>1424.9245754925332</v>
      </c>
      <c r="J42" s="42">
        <f>IF(H42="","",IF(I42="","",IF(H42=0,0,IF(I42=0,0,(I42-H42)/H42))))</f>
        <v>4.294412661617495E-2</v>
      </c>
      <c r="L42" s="40">
        <f>IF(L41="","",L41+L39)</f>
        <v>1698.0216441395798</v>
      </c>
      <c r="M42" s="41">
        <f>IF(M41="","",M41+M39)</f>
        <v>1695.768159672878</v>
      </c>
      <c r="N42" s="42">
        <f>IF(L42="","",IF(M42="","",IF(L42=0,0,IF(M42=0,0,(M42-L42)/L42))))</f>
        <v>-1.327123523118402E-3</v>
      </c>
      <c r="P42" s="40">
        <f>IF(P41="","",P41+P39)</f>
        <v>4767.6946806490641</v>
      </c>
      <c r="Q42" s="41">
        <f>IF(Q41="","",Q41+Q39)</f>
        <v>4905.1108805956792</v>
      </c>
      <c r="R42" s="42">
        <f>IF(P42="","",IF(Q42="","",IF(P42=0,0,IF(Q42=0,0,(Q42-P42)/P42))))</f>
        <v>2.8822357376271313E-2</v>
      </c>
    </row>
    <row r="43" spans="1:19" ht="15" customHeight="1" x14ac:dyDescent="0.3">
      <c r="A43" s="44"/>
      <c r="D43" s="40"/>
      <c r="E43" s="41"/>
      <c r="F43" s="42"/>
      <c r="G43" s="43"/>
      <c r="H43" s="40"/>
      <c r="I43" s="41"/>
      <c r="J43" s="42"/>
      <c r="L43" s="40"/>
      <c r="M43" s="41"/>
      <c r="N43" s="42"/>
      <c r="P43" s="40"/>
      <c r="Q43" s="41"/>
      <c r="R43" s="42"/>
    </row>
    <row r="44" spans="1:19" ht="15" customHeight="1" x14ac:dyDescent="0.3">
      <c r="A44" s="37" t="s">
        <v>19</v>
      </c>
      <c r="B44" s="38"/>
      <c r="C44" s="39"/>
      <c r="D44" s="40">
        <v>112.57449260718364</v>
      </c>
      <c r="E44" s="41">
        <v>122.65335689615547</v>
      </c>
      <c r="F44" s="42">
        <f>IF(D44="","",IF(E44="","",IF(D44=0,0,IF(E44=0,0,(E44-D44)/D44))))</f>
        <v>8.9530621507137698E-2</v>
      </c>
      <c r="G44" s="43"/>
      <c r="H44" s="40">
        <v>111.92686244068771</v>
      </c>
      <c r="I44" s="41">
        <v>120.61068087277732</v>
      </c>
      <c r="J44" s="42">
        <f>IF(H44="","",IF(I44="","",IF(H44=0,0,IF(I44=0,0,(I44-H44)/H44))))</f>
        <v>7.7584757070192495E-2</v>
      </c>
      <c r="L44" s="40">
        <v>148.84484277402302</v>
      </c>
      <c r="M44" s="41">
        <v>147.97895330634105</v>
      </c>
      <c r="N44" s="42">
        <f>IF(L44="","",IF(M44="","",IF(L44=0,0,IF(M44=0,0,(M44-L44)/L44))))</f>
        <v>-5.8173965019168638E-3</v>
      </c>
      <c r="P44" s="40">
        <v>373.34619782189435</v>
      </c>
      <c r="Q44" s="41">
        <v>391.24299107527384</v>
      </c>
      <c r="R44" s="42">
        <f>IF(P44="","",IF(Q44="","",IF(P44=0,0,IF(Q44=0,0,(Q44-P44)/P44))))</f>
        <v>4.7936187264768101E-2</v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1815.9954556564223</v>
      </c>
      <c r="E45" s="41">
        <f>IF(E44="","",E44+E42)</f>
        <v>1907.0715023264229</v>
      </c>
      <c r="F45" s="42">
        <f>IF(D45="","",IF(E45="","",IF(D45=0,0,IF(E45=0,0,(E45-D45)/D45))))</f>
        <v>5.015213357848386E-2</v>
      </c>
      <c r="G45" s="43"/>
      <c r="H45" s="40">
        <f>IF(H44="","",H44+H42)</f>
        <v>1478.1789359009326</v>
      </c>
      <c r="I45" s="41">
        <f>IF(I44="","",I44+I42)</f>
        <v>1545.5352563653105</v>
      </c>
      <c r="J45" s="42">
        <f>IF(H45="","",IF(I45="","",IF(H45=0,0,IF(I45=0,0,(I45-H45)/H45))))</f>
        <v>4.5567095314698811E-2</v>
      </c>
      <c r="L45" s="40">
        <f>IF(L44="","",L44+L42)</f>
        <v>1846.8664869136028</v>
      </c>
      <c r="M45" s="41">
        <f>IF(M44="","",M44+M42)</f>
        <v>1843.7471129792191</v>
      </c>
      <c r="N45" s="42">
        <f>IF(L45="","",IF(M45="","",IF(L45=0,0,IF(M45=0,0,(M45-L45)/L45))))</f>
        <v>-1.6890089004737178E-3</v>
      </c>
      <c r="P45" s="40">
        <f>IF(P44="","",P44+P42)</f>
        <v>5141.0408784709589</v>
      </c>
      <c r="Q45" s="41">
        <f>IF(Q44="","",Q44+Q42)</f>
        <v>5296.3538716709527</v>
      </c>
      <c r="R45" s="42">
        <f>IF(P45="","",IF(Q45="","",IF(P45=0,0,IF(Q45=0,0,(Q45-P45)/P45))))</f>
        <v>3.0210417865066026E-2</v>
      </c>
    </row>
    <row r="46" spans="1:19" x14ac:dyDescent="0.3">
      <c r="D46" s="47"/>
      <c r="F46" s="48"/>
      <c r="H46" s="49"/>
      <c r="J46" s="48"/>
      <c r="L46" s="49"/>
      <c r="N46" s="48"/>
      <c r="P46" s="49"/>
      <c r="R46" s="48"/>
    </row>
    <row r="47" spans="1:19" s="57" customFormat="1" ht="24" customHeight="1" x14ac:dyDescent="0.3">
      <c r="A47" s="50" t="s">
        <v>20</v>
      </c>
      <c r="B47" s="51"/>
      <c r="C47" s="52"/>
      <c r="D47" s="53">
        <f>D45</f>
        <v>1815.9954556564223</v>
      </c>
      <c r="E47" s="54">
        <f>E45</f>
        <v>1907.0715023264229</v>
      </c>
      <c r="F47" s="55">
        <f>IF(D47="","",IF(E47="","",IF(D47=0,0,IF(E47=0,0,(E47-D47)/D47))))</f>
        <v>5.015213357848386E-2</v>
      </c>
      <c r="G47" s="56"/>
      <c r="H47" s="53">
        <f>H45</f>
        <v>1478.1789359009326</v>
      </c>
      <c r="I47" s="54">
        <f>I45</f>
        <v>1545.5352563653105</v>
      </c>
      <c r="J47" s="55">
        <f>IF(H47="","",IF(I47="","",IF(H47=0,0,IF(I47=0,0,(I47-H47)/H47))))</f>
        <v>4.5567095314698811E-2</v>
      </c>
      <c r="K47" s="56"/>
      <c r="L47" s="53">
        <f>L45</f>
        <v>1846.8664869136028</v>
      </c>
      <c r="M47" s="54">
        <f>M45</f>
        <v>1843.7471129792191</v>
      </c>
      <c r="N47" s="55">
        <f>IF(L47="","",IF(M47="","",IF(L47=0,0,IF(M47=0,0,(M47-L47)/L47))))</f>
        <v>-1.6890089004737178E-3</v>
      </c>
      <c r="O47" s="56"/>
      <c r="P47" s="53">
        <f>P45</f>
        <v>5141.0408784709589</v>
      </c>
      <c r="Q47" s="54">
        <f>Q45</f>
        <v>5296.3538716709527</v>
      </c>
      <c r="R47" s="55">
        <f>IF(P47="","",IF(Q47="","",IF(P47=0,0,IF(Q47=0,0,(Q47-P47)/P47))))</f>
        <v>3.0210417865066026E-2</v>
      </c>
      <c r="S47" s="56"/>
    </row>
    <row r="48" spans="1:19" x14ac:dyDescent="0.3">
      <c r="D48" s="58"/>
      <c r="E48" s="59"/>
      <c r="F48" s="60"/>
      <c r="G48" s="2"/>
      <c r="H48" s="58"/>
      <c r="I48" s="59"/>
      <c r="J48" s="60"/>
      <c r="K48" s="2"/>
      <c r="L48" s="58"/>
      <c r="M48" s="59"/>
      <c r="N48" s="60"/>
      <c r="O48" s="2"/>
      <c r="P48" s="58"/>
      <c r="Q48" s="59"/>
      <c r="R48" s="60"/>
      <c r="S48" s="2"/>
    </row>
    <row r="49" spans="1:19" s="67" customFormat="1" ht="24.75" customHeight="1" x14ac:dyDescent="0.3">
      <c r="A49" s="61" t="s">
        <v>21</v>
      </c>
      <c r="B49" s="62"/>
      <c r="C49" s="63"/>
      <c r="D49" s="64">
        <f>IF(D47="","",(D47/P47))</f>
        <v>0.35323497684315885</v>
      </c>
      <c r="E49" s="64">
        <f>IF(E47="","",(E47/Q47))</f>
        <v>0.36007252319882449</v>
      </c>
      <c r="F49" s="65"/>
      <c r="G49" s="66"/>
      <c r="H49" s="64">
        <f>IF(H47="","",(H47/P47))</f>
        <v>0.28752522511366813</v>
      </c>
      <c r="I49" s="64">
        <f>IF(I47="","",(I47/Q47))</f>
        <v>0.29181117686113139</v>
      </c>
      <c r="J49" s="65"/>
      <c r="K49" s="66"/>
      <c r="L49" s="64">
        <f>IF(L47="","",(L47/P47))</f>
        <v>0.35923979804317274</v>
      </c>
      <c r="M49" s="64">
        <f>IF(M47="","",(M47/Q47))</f>
        <v>0.34811629994004406</v>
      </c>
      <c r="N49" s="65"/>
      <c r="O49" s="66"/>
      <c r="P49" s="64">
        <f>IF(P47="","",(P47/P47))</f>
        <v>1</v>
      </c>
      <c r="Q49" s="64">
        <f>IF(Q47="","",(Q47/Q47))</f>
        <v>1</v>
      </c>
      <c r="R49" s="65"/>
      <c r="S49" s="66"/>
    </row>
    <row r="50" spans="1:19" x14ac:dyDescent="0.3">
      <c r="A50" s="68" t="s">
        <v>22</v>
      </c>
      <c r="R50" s="6"/>
    </row>
    <row r="51" spans="1:19" x14ac:dyDescent="0.3">
      <c r="A51" s="68" t="s">
        <v>23</v>
      </c>
      <c r="R51" s="6"/>
    </row>
    <row r="52" spans="1:19" x14ac:dyDescent="0.3">
      <c r="A52" s="68" t="s">
        <v>24</v>
      </c>
      <c r="R52" s="6"/>
    </row>
    <row r="53" spans="1:19" x14ac:dyDescent="0.3">
      <c r="A53" s="68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C348-A32F-4227-9FB1-CECA50AFE7B0}">
  <dimension ref="A1"/>
  <sheetViews>
    <sheetView showGridLines="0" topLeftCell="A127" zoomScaleNormal="100" workbookViewId="0">
      <selection activeCell="Q45" sqref="Q45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>Dairy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2024-07-24T05:13:18Z</dcterms:created>
  <dcterms:modified xsi:type="dcterms:W3CDTF">2024-07-24T05:16:53Z</dcterms:modified>
</cp:coreProperties>
</file>